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627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1" i="1" l="1"/>
  <c r="C18" i="1"/>
  <c r="B21" i="1"/>
  <c r="B18" i="1"/>
  <c r="E6" i="1"/>
  <c r="E3" i="1"/>
  <c r="D6" i="1"/>
  <c r="D8" i="1" s="1"/>
  <c r="D3" i="1"/>
  <c r="C3" i="1"/>
  <c r="B6" i="1"/>
  <c r="B3" i="1"/>
</calcChain>
</file>

<file path=xl/sharedStrings.xml><?xml version="1.0" encoding="utf-8"?>
<sst xmlns="http://schemas.openxmlformats.org/spreadsheetml/2006/main" count="26" uniqueCount="15">
  <si>
    <t>BOND</t>
  </si>
  <si>
    <t>ADD'L WORK</t>
  </si>
  <si>
    <t>CROSSWALK</t>
  </si>
  <si>
    <t>TOTAL BPC</t>
  </si>
  <si>
    <t>TOTAL TC/BPC</t>
  </si>
  <si>
    <t>TC 1,1250 SQ YD</t>
  </si>
  <si>
    <t>BPC 950 SQ YD</t>
  </si>
  <si>
    <t>TC 1,250 SQ YD</t>
  </si>
  <si>
    <t>GLI Services, Inc. Georges Landscaping 1410 Mills Rd, Joliet, IL 60433 815-774-0350 george@georgeslandscaping.com George Petecki</t>
  </si>
  <si>
    <t>X</t>
  </si>
  <si>
    <t>Accu-Paving 2665 S. 25th Ave, Broadview, IL 60155 708-343-5900 hofmann@mertes.com James Mertes</t>
  </si>
  <si>
    <t>Chicagoland Paving Contractors, Inc. 225 Telser Rd, Lake Zurich, IL 60047 847-550-9081 chicagoland1@sbcglobal.net</t>
  </si>
  <si>
    <t>Schroeder Asphalt Services, Inc. PO Box 831, Huntley, IL 60142 815-926-4380 brent@schroederasphalt.com</t>
  </si>
  <si>
    <t>Allstar Asphalt, Inc 165 W. Hintz Rd, Wheeling, IL 60025 847-419-1200 allstarasphalt@comcast.net Steve Gagnon</t>
  </si>
  <si>
    <t>Almp Concrete Contractors, Inc 1900 Wright Blvd, Schaumburg, IL 60193 847-891-6000 jmoyer@alampconcrete.com Adele Lampignoono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</si>
</sst>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view="pageLayout" zoomScaleNormal="100" workbookViewId="0">
      <selection activeCell="D11" sqref="D11"/>
    </sheetView>
  </sheetViews>
  <sheetFormatPr defaultRowHeight="15" x14ac:dyDescent="0.25"/>
  <cols>
    <col min="1" max="1" width="13.42578125" style="1" customWidth="1"/>
    <col min="2" max="2" width="18.140625" style="1" customWidth="1"/>
    <col min="3" max="3" width="18.42578125" style="1" customWidth="1"/>
    <col min="4" max="4" width="18.140625" style="1" customWidth="1"/>
    <col min="5" max="5" width="18.42578125" style="1" customWidth="1"/>
  </cols>
  <sheetData>
    <row r="1" spans="1:5" ht="137.25" customHeight="1" x14ac:dyDescent="0.25">
      <c r="A1" s="2"/>
      <c r="B1" s="2" t="s">
        <v>8</v>
      </c>
      <c r="C1" s="2" t="s">
        <v>10</v>
      </c>
      <c r="D1" s="2" t="s">
        <v>11</v>
      </c>
      <c r="E1" s="2" t="s">
        <v>12</v>
      </c>
    </row>
    <row r="2" spans="1:5" x14ac:dyDescent="0.25">
      <c r="A2" s="2" t="s">
        <v>0</v>
      </c>
      <c r="B2" s="2" t="s">
        <v>9</v>
      </c>
      <c r="C2" s="2" t="s">
        <v>9</v>
      </c>
      <c r="D2" s="2" t="s">
        <v>9</v>
      </c>
      <c r="E2" s="2" t="s">
        <v>9</v>
      </c>
    </row>
    <row r="3" spans="1:5" ht="30" x14ac:dyDescent="0.25">
      <c r="A3" s="2" t="s">
        <v>5</v>
      </c>
      <c r="B3" s="3">
        <f>24.56*1250</f>
        <v>30700</v>
      </c>
      <c r="C3" s="3">
        <f>24.72*1250</f>
        <v>30900</v>
      </c>
      <c r="D3" s="3">
        <f>22.4*1250</f>
        <v>28000</v>
      </c>
      <c r="E3" s="3">
        <f>21*1250</f>
        <v>26250</v>
      </c>
    </row>
    <row r="4" spans="1:5" x14ac:dyDescent="0.25">
      <c r="A4" s="2" t="s">
        <v>1</v>
      </c>
      <c r="B4" s="3">
        <v>36.950000000000003</v>
      </c>
      <c r="C4" s="3">
        <v>42</v>
      </c>
      <c r="D4" s="3">
        <v>42</v>
      </c>
      <c r="E4" s="3">
        <v>34</v>
      </c>
    </row>
    <row r="5" spans="1:5" x14ac:dyDescent="0.25">
      <c r="A5" s="2"/>
      <c r="B5" s="3"/>
      <c r="C5" s="3"/>
      <c r="D5" s="3"/>
      <c r="E5" s="3"/>
    </row>
    <row r="6" spans="1:5" ht="30" x14ac:dyDescent="0.25">
      <c r="A6" s="2" t="s">
        <v>6</v>
      </c>
      <c r="B6" s="3">
        <f>24.56*950</f>
        <v>23332</v>
      </c>
      <c r="C6" s="3">
        <v>23770</v>
      </c>
      <c r="D6" s="3">
        <f>22.4*950</f>
        <v>21280</v>
      </c>
      <c r="E6" s="3">
        <f>23*950</f>
        <v>21850</v>
      </c>
    </row>
    <row r="7" spans="1:5" x14ac:dyDescent="0.25">
      <c r="A7" s="2" t="s">
        <v>2</v>
      </c>
      <c r="B7" s="3">
        <v>600</v>
      </c>
      <c r="C7" s="3">
        <v>290</v>
      </c>
      <c r="D7" s="3">
        <v>669</v>
      </c>
      <c r="E7" s="3">
        <v>350</v>
      </c>
    </row>
    <row r="8" spans="1:5" x14ac:dyDescent="0.25">
      <c r="A8" s="2" t="s">
        <v>3</v>
      </c>
      <c r="B8" s="3">
        <v>54632</v>
      </c>
      <c r="C8" s="3">
        <v>24060</v>
      </c>
      <c r="D8" s="3">
        <f>SUM(D6:D7)</f>
        <v>21949</v>
      </c>
      <c r="E8" s="3">
        <v>22200</v>
      </c>
    </row>
    <row r="9" spans="1:5" x14ac:dyDescent="0.25">
      <c r="A9" s="2"/>
      <c r="B9" s="4"/>
      <c r="C9" s="3"/>
      <c r="D9" s="3"/>
      <c r="E9" s="3"/>
    </row>
    <row r="10" spans="1:5" ht="30" x14ac:dyDescent="0.25">
      <c r="A10" s="2" t="s">
        <v>4</v>
      </c>
      <c r="B10" s="3">
        <v>54632</v>
      </c>
      <c r="C10" s="3">
        <v>54960</v>
      </c>
      <c r="D10" s="3">
        <v>49979</v>
      </c>
      <c r="E10" s="3">
        <v>48450</v>
      </c>
    </row>
    <row r="11" spans="1:5" x14ac:dyDescent="0.25">
      <c r="A11" s="2"/>
      <c r="B11" s="2"/>
      <c r="C11" s="2"/>
      <c r="D11" s="5"/>
      <c r="E11" s="2"/>
    </row>
    <row r="12" spans="1:5" x14ac:dyDescent="0.25">
      <c r="A12" s="2"/>
      <c r="B12" s="2"/>
      <c r="C12" s="2"/>
      <c r="D12" s="2"/>
      <c r="E12" s="2"/>
    </row>
    <row r="13" spans="1:5" x14ac:dyDescent="0.25">
      <c r="A13" s="2"/>
      <c r="B13" s="2"/>
      <c r="C13" s="2"/>
      <c r="D13" s="2"/>
      <c r="E13" s="2"/>
    </row>
    <row r="16" spans="1:5" ht="102.75" customHeight="1" x14ac:dyDescent="0.25">
      <c r="A16" s="2"/>
      <c r="B16" s="2" t="s">
        <v>13</v>
      </c>
      <c r="C16" s="2" t="s">
        <v>14</v>
      </c>
      <c r="D16" s="2"/>
      <c r="E16" s="2"/>
    </row>
    <row r="17" spans="1:5" x14ac:dyDescent="0.25">
      <c r="A17" s="2" t="s">
        <v>0</v>
      </c>
      <c r="B17" s="2" t="s">
        <v>9</v>
      </c>
      <c r="C17" s="2" t="s">
        <v>9</v>
      </c>
      <c r="D17" s="2"/>
      <c r="E17" s="2"/>
    </row>
    <row r="18" spans="1:5" ht="30" x14ac:dyDescent="0.25">
      <c r="A18" s="2" t="s">
        <v>7</v>
      </c>
      <c r="B18" s="3">
        <f>17.2*1250</f>
        <v>21500</v>
      </c>
      <c r="C18" s="3">
        <f>27.35*1250</f>
        <v>34187.5</v>
      </c>
      <c r="D18" s="3"/>
      <c r="E18" s="3"/>
    </row>
    <row r="19" spans="1:5" x14ac:dyDescent="0.25">
      <c r="A19" s="2" t="s">
        <v>1</v>
      </c>
      <c r="B19" s="3">
        <v>25.8</v>
      </c>
      <c r="C19" s="3">
        <v>27</v>
      </c>
      <c r="D19" s="3"/>
      <c r="E19" s="3"/>
    </row>
    <row r="20" spans="1:5" x14ac:dyDescent="0.25">
      <c r="A20" s="2"/>
      <c r="B20" s="3"/>
      <c r="C20" s="3"/>
      <c r="D20" s="3"/>
      <c r="E20" s="3"/>
    </row>
    <row r="21" spans="1:5" ht="30" x14ac:dyDescent="0.25">
      <c r="A21" s="2" t="s">
        <v>6</v>
      </c>
      <c r="B21" s="3">
        <f>17.2*950</f>
        <v>16340</v>
      </c>
      <c r="C21" s="3">
        <f>28*950</f>
        <v>26600</v>
      </c>
      <c r="D21" s="3"/>
      <c r="E21" s="3"/>
    </row>
    <row r="22" spans="1:5" x14ac:dyDescent="0.25">
      <c r="A22" s="2" t="s">
        <v>2</v>
      </c>
      <c r="B22" s="3">
        <v>10</v>
      </c>
      <c r="C22" s="3">
        <v>500</v>
      </c>
      <c r="D22" s="3"/>
      <c r="E22" s="3"/>
    </row>
    <row r="23" spans="1:5" x14ac:dyDescent="0.25">
      <c r="A23" s="2" t="s">
        <v>3</v>
      </c>
      <c r="B23" s="3">
        <v>16350</v>
      </c>
      <c r="C23" s="3">
        <v>27100</v>
      </c>
      <c r="D23" s="3"/>
      <c r="E23" s="3"/>
    </row>
    <row r="24" spans="1:5" x14ac:dyDescent="0.25">
      <c r="A24" s="2"/>
      <c r="B24" s="3"/>
      <c r="C24" s="3"/>
      <c r="D24" s="3"/>
      <c r="E24" s="3"/>
    </row>
    <row r="25" spans="1:5" ht="30" x14ac:dyDescent="0.25">
      <c r="A25" s="2" t="s">
        <v>4</v>
      </c>
      <c r="B25" s="3">
        <v>37850</v>
      </c>
      <c r="C25" s="3">
        <v>61287.5</v>
      </c>
      <c r="D25" s="3"/>
      <c r="E25" s="3"/>
    </row>
    <row r="26" spans="1:5" x14ac:dyDescent="0.25">
      <c r="A26" s="2"/>
      <c r="B26" s="2"/>
      <c r="C26" s="2"/>
      <c r="D26" s="2"/>
      <c r="E26" s="2"/>
    </row>
    <row r="27" spans="1:5" x14ac:dyDescent="0.25">
      <c r="A27"/>
      <c r="B27"/>
      <c r="C27"/>
      <c r="D27"/>
      <c r="E27"/>
    </row>
    <row r="28" spans="1:5" x14ac:dyDescent="0.25">
      <c r="A28"/>
      <c r="B28"/>
      <c r="C28"/>
      <c r="D28"/>
      <c r="E28"/>
    </row>
    <row r="29" spans="1:5" x14ac:dyDescent="0.25">
      <c r="A29"/>
      <c r="B29"/>
      <c r="C29"/>
      <c r="D29"/>
      <c r="E29"/>
    </row>
    <row r="30" spans="1:5" x14ac:dyDescent="0.25">
      <c r="A30"/>
      <c r="B30"/>
      <c r="C30"/>
      <c r="D30"/>
      <c r="E30"/>
    </row>
  </sheetData>
  <pageMargins left="0.7" right="0.7" top="0.75" bottom="0.75" header="0.3" footer="0.3"/>
  <pageSetup orientation="portrait" r:id="rId1"/>
  <headerFooter>
    <oddHeader>&amp;LAsphalt Patch/Resurface TC, BPC, 
 2/23/26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Hoffman Estates Park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2016-02-23T17:37:47Z</cp:lastPrinted>
  <dcterms:created xsi:type="dcterms:W3CDTF">2016-01-08T20:15:12Z</dcterms:created>
  <dcterms:modified xsi:type="dcterms:W3CDTF">2016-02-23T21:12:07Z</dcterms:modified>
</cp:coreProperties>
</file>